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ÑO 2023\ACTUALIZACION PAGINA WEB\INDICADORES\"/>
    </mc:Choice>
  </mc:AlternateContent>
  <bookViews>
    <workbookView xWindow="0" yWindow="0" windowWidth="23040" windowHeight="854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L64" i="1" s="1"/>
  <c r="K62" i="1"/>
  <c r="I62" i="1"/>
  <c r="G62" i="1"/>
  <c r="E62" i="1"/>
  <c r="I57" i="1"/>
  <c r="G57" i="1"/>
  <c r="K57" i="1" s="1"/>
  <c r="E57" i="1"/>
  <c r="K55" i="1"/>
  <c r="J55" i="1"/>
  <c r="I55" i="1"/>
  <c r="H55" i="1"/>
  <c r="G55" i="1"/>
  <c r="F55" i="1"/>
  <c r="L52" i="1"/>
  <c r="L51" i="1"/>
  <c r="L55" i="1" s="1"/>
  <c r="K36" i="1"/>
  <c r="L35" i="1"/>
  <c r="J28" i="1"/>
  <c r="L26" i="1"/>
  <c r="J26" i="1"/>
  <c r="H26" i="1"/>
  <c r="F26" i="1"/>
  <c r="F19" i="1"/>
  <c r="L19" i="1"/>
  <c r="E47" i="1" s="1"/>
  <c r="K19" i="1"/>
  <c r="J19" i="1"/>
  <c r="I19" i="1"/>
  <c r="G19" i="1"/>
  <c r="E19" i="1"/>
  <c r="D19" i="1"/>
  <c r="I33" i="1" l="1"/>
  <c r="I50" i="1"/>
  <c r="I63" i="1" s="1"/>
  <c r="I58" i="1" s="1"/>
  <c r="J57" i="1" s="1"/>
  <c r="H30" i="1"/>
  <c r="E46" i="1"/>
  <c r="E42" i="1"/>
  <c r="L30" i="1"/>
  <c r="E41" i="1"/>
  <c r="K50" i="1"/>
  <c r="K63" i="1" s="1"/>
  <c r="K58" i="1" s="1"/>
  <c r="L57" i="1" s="1"/>
  <c r="E44" i="1"/>
  <c r="I34" i="1"/>
  <c r="G34" i="1"/>
  <c r="E34" i="1"/>
  <c r="E45" i="1"/>
  <c r="E33" i="1"/>
  <c r="E50" i="1"/>
  <c r="F30" i="1"/>
  <c r="F28" i="1"/>
  <c r="G33" i="1"/>
  <c r="G50" i="1"/>
  <c r="G63" i="1" s="1"/>
  <c r="H28" i="1"/>
  <c r="K59" i="1"/>
  <c r="J30" i="1"/>
  <c r="L28" i="1"/>
  <c r="H19" i="1"/>
  <c r="H33" i="1" l="1"/>
  <c r="F33" i="1"/>
  <c r="E40" i="1"/>
  <c r="F40" i="1" s="1"/>
  <c r="E43" i="1"/>
  <c r="E58" i="1"/>
  <c r="F57" i="1" s="1"/>
  <c r="E63" i="1"/>
  <c r="F62" i="1" s="1"/>
  <c r="L62" i="1"/>
  <c r="J62" i="1"/>
  <c r="J33" i="1"/>
  <c r="G58" i="1"/>
  <c r="H57" i="1" s="1"/>
  <c r="H62" i="1"/>
  <c r="F42" i="1"/>
  <c r="E48" i="1" l="1"/>
</calcChain>
</file>

<file path=xl/sharedStrings.xml><?xml version="1.0" encoding="utf-8"?>
<sst xmlns="http://schemas.openxmlformats.org/spreadsheetml/2006/main" count="108" uniqueCount="80">
  <si>
    <t xml:space="preserve">EMPRESA DE SERVICIOS PUBLICOS </t>
  </si>
  <si>
    <t>DEL MUNICIPIO DE LA PLATA HUILA</t>
  </si>
  <si>
    <t>Nit:  813.002.781-2</t>
  </si>
  <si>
    <t>CONTROL PERIÓDICO  DE INDICADORES</t>
  </si>
  <si>
    <t>ESTRATO</t>
  </si>
  <si>
    <t>Subsidios y Contribuciones</t>
  </si>
  <si>
    <t>Suscriptores</t>
  </si>
  <si>
    <t>Usuarios de:</t>
  </si>
  <si>
    <t>Usuarios con Medidor</t>
  </si>
  <si>
    <t>Determinación del Consumo:</t>
  </si>
  <si>
    <t>Estado del Medidor:</t>
  </si>
  <si>
    <t>Acueducto</t>
  </si>
  <si>
    <t>Alcantarillado</t>
  </si>
  <si>
    <t>Aseo</t>
  </si>
  <si>
    <t>Medidor Leído</t>
  </si>
  <si>
    <t>Medidor por Promedio</t>
  </si>
  <si>
    <t>Medidor Buen Estado</t>
  </si>
  <si>
    <t xml:space="preserve">Medidor Dañado </t>
  </si>
  <si>
    <t>Residencial 1</t>
  </si>
  <si>
    <t>Residencial 2</t>
  </si>
  <si>
    <t>Residencial 3</t>
  </si>
  <si>
    <t>Residencial 4</t>
  </si>
  <si>
    <t>Comercial</t>
  </si>
  <si>
    <t>Oficial</t>
  </si>
  <si>
    <t>TOTAL</t>
  </si>
  <si>
    <t xml:space="preserve">Indicadores  </t>
  </si>
  <si>
    <t xml:space="preserve">Empresa </t>
  </si>
  <si>
    <t>Datos</t>
  </si>
  <si>
    <t>%</t>
  </si>
  <si>
    <t>1.  INDICADORES FINANCIEROS</t>
  </si>
  <si>
    <t>Eficiencia del Recaudo</t>
  </si>
  <si>
    <t>Valor Recaudo Final</t>
  </si>
  <si>
    <t>Valor Factura Final</t>
  </si>
  <si>
    <t>Gestión Del Recaudo</t>
  </si>
  <si>
    <t>Total Facturado</t>
  </si>
  <si>
    <t>Total Cartera</t>
  </si>
  <si>
    <t>Cartera Vencida</t>
  </si>
  <si>
    <t>Cartera Vencida Mes</t>
  </si>
  <si>
    <t>Valor Facturado  a suscriptores</t>
  </si>
  <si>
    <t>3. INDICADORES CALIDAD DEL SERVICIO</t>
  </si>
  <si>
    <t xml:space="preserve">Cobertura </t>
  </si>
  <si>
    <t>No. Usuarios Acueducto</t>
  </si>
  <si>
    <t>No. De Domicilios</t>
  </si>
  <si>
    <t xml:space="preserve">Cobertura  Servicio Aseo </t>
  </si>
  <si>
    <t>Basura Recogida</t>
  </si>
  <si>
    <t>Toneladas Aprovechadas</t>
  </si>
  <si>
    <t>Basura Producida</t>
  </si>
  <si>
    <t>4. INDICADORES SERVICIO DE ACUEDUCTO</t>
  </si>
  <si>
    <t>Índice de Micromedición Nominal</t>
  </si>
  <si>
    <t>No. De Micromedidores Instalados</t>
  </si>
  <si>
    <t>No. Total de Suscriptores</t>
  </si>
  <si>
    <t xml:space="preserve"> Índice de Micromedición Real (Instalada)</t>
  </si>
  <si>
    <t>No Medidores Funcionando</t>
  </si>
  <si>
    <t>No. De Medidores Instalados</t>
  </si>
  <si>
    <t>Usuarios Sin Servicio de Acueducto</t>
  </si>
  <si>
    <t>Total Usuarios Acueducto</t>
  </si>
  <si>
    <t>Medición Buena</t>
  </si>
  <si>
    <t>Medición Defectuosa</t>
  </si>
  <si>
    <t>%de Micromedición</t>
  </si>
  <si>
    <t>4.1. INDICADORES DE GESTION COMERCIAL</t>
  </si>
  <si>
    <t>No de Suscriptores y/o Usuarios</t>
  </si>
  <si>
    <t>PETICIONES  QUE NO CONTRIBUTEN RECLAMACION</t>
  </si>
  <si>
    <t>FACTURACION</t>
  </si>
  <si>
    <t>PRESTACION</t>
  </si>
  <si>
    <t>INSTALACION</t>
  </si>
  <si>
    <t>TOTAL PQR´S</t>
  </si>
  <si>
    <t xml:space="preserve">P E T I C I O N E S </t>
  </si>
  <si>
    <t>Reclamos y Peticiones Oficina PQR</t>
  </si>
  <si>
    <t>No. Peticiones Oficina PQR'S</t>
  </si>
  <si>
    <t>No. Facturas Emitidas</t>
  </si>
  <si>
    <t>Tiempo de Respuesta Oficina PQR'S</t>
  </si>
  <si>
    <t xml:space="preserve">No. De Peticiones </t>
  </si>
  <si>
    <t xml:space="preserve">Zuma Fecha solución-Fecha Recep </t>
  </si>
  <si>
    <t xml:space="preserve"> ∑.</t>
  </si>
  <si>
    <t>R E C L A M A C I O N E S</t>
  </si>
  <si>
    <t>Reclamos Facturación</t>
  </si>
  <si>
    <t xml:space="preserve">No. Reclamos Facturación </t>
  </si>
  <si>
    <t>Tiempo de Respuesta Reclamaciones Oficina Facturación.</t>
  </si>
  <si>
    <t>No. De Reclamos</t>
  </si>
  <si>
    <t>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</si>
</sst>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[$-10C0A]#.##0;\(#.##0\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Albertus Extra Bold"/>
      <family val="2"/>
    </font>
    <font>
      <sz val="18"/>
      <color theme="1"/>
      <name val="Albertus Extra Bold"/>
      <family val="2"/>
    </font>
    <font>
      <sz val="20"/>
      <name val="Albertus Extra Bold"/>
      <family val="2"/>
    </font>
    <font>
      <sz val="18"/>
      <name val="Albertus Extra Bold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fgColor theme="0" tint="-0.499984740745262"/>
        <bgColor theme="0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/>
  </cellStyleXfs>
  <cellXfs count="143">
    <xf numFmtId="0" fontId="0" fillId="0" borderId="0" xfId="0"/>
    <xf numFmtId="0" fontId="4" fillId="0" borderId="0" xfId="0" applyFont="1"/>
    <xf numFmtId="165" fontId="5" fillId="0" borderId="0" xfId="1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11" fillId="0" borderId="0" xfId="0" applyFont="1"/>
    <xf numFmtId="0" fontId="14" fillId="0" borderId="0" xfId="0" applyFont="1"/>
    <xf numFmtId="166" fontId="12" fillId="2" borderId="9" xfId="1" applyNumberFormat="1" applyFont="1" applyFill="1" applyBorder="1" applyAlignment="1">
      <alignment vertical="center"/>
    </xf>
    <xf numFmtId="166" fontId="12" fillId="2" borderId="9" xfId="1" applyNumberFormat="1" applyFont="1" applyFill="1" applyBorder="1" applyAlignment="1">
      <alignment horizontal="center" vertical="center" wrapText="1"/>
    </xf>
    <xf numFmtId="166" fontId="12" fillId="2" borderId="10" xfId="1" applyNumberFormat="1" applyFont="1" applyFill="1" applyBorder="1" applyAlignment="1">
      <alignment horizontal="center" vertical="center" wrapText="1"/>
    </xf>
    <xf numFmtId="166" fontId="12" fillId="2" borderId="11" xfId="1" applyNumberFormat="1" applyFont="1" applyFill="1" applyBorder="1" applyAlignment="1">
      <alignment horizontal="center" vertical="center" wrapText="1"/>
    </xf>
    <xf numFmtId="0" fontId="0" fillId="0" borderId="0" xfId="0" applyFont="1"/>
    <xf numFmtId="167" fontId="0" fillId="0" borderId="12" xfId="3" applyFont="1" applyBorder="1" applyAlignment="1">
      <alignment horizontal="center" vertical="center"/>
    </xf>
    <xf numFmtId="165" fontId="15" fillId="0" borderId="13" xfId="1" applyNumberFormat="1" applyFont="1" applyBorder="1"/>
    <xf numFmtId="165" fontId="15" fillId="0" borderId="0" xfId="0" applyNumberFormat="1" applyFont="1"/>
    <xf numFmtId="0" fontId="15" fillId="0" borderId="12" xfId="0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165" fontId="16" fillId="2" borderId="5" xfId="1" applyNumberFormat="1" applyFont="1" applyFill="1" applyBorder="1" applyAlignment="1">
      <alignment vertical="center"/>
    </xf>
    <xf numFmtId="166" fontId="16" fillId="2" borderId="6" xfId="1" applyNumberFormat="1" applyFont="1" applyFill="1" applyBorder="1" applyAlignment="1">
      <alignment vertical="center"/>
    </xf>
    <xf numFmtId="166" fontId="16" fillId="2" borderId="7" xfId="1" applyNumberFormat="1" applyFont="1" applyFill="1" applyBorder="1" applyAlignment="1">
      <alignment vertical="center"/>
    </xf>
    <xf numFmtId="0" fontId="15" fillId="0" borderId="0" xfId="0" applyFont="1"/>
    <xf numFmtId="0" fontId="19" fillId="0" borderId="0" xfId="0" applyFont="1"/>
    <xf numFmtId="0" fontId="20" fillId="2" borderId="1" xfId="0" applyFont="1" applyFill="1" applyBorder="1" applyAlignment="1">
      <alignment horizontal="center"/>
    </xf>
    <xf numFmtId="165" fontId="19" fillId="0" borderId="0" xfId="0" applyNumberFormat="1" applyFont="1"/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43" fontId="0" fillId="0" borderId="0" xfId="0" applyNumberFormat="1"/>
    <xf numFmtId="165" fontId="0" fillId="0" borderId="15" xfId="1" applyNumberFormat="1" applyFont="1" applyBorder="1"/>
    <xf numFmtId="165" fontId="0" fillId="0" borderId="0" xfId="0" applyNumberFormat="1" applyFont="1"/>
    <xf numFmtId="165" fontId="21" fillId="0" borderId="0" xfId="1" applyNumberFormat="1" applyFont="1" applyAlignment="1">
      <alignment horizontal="left" indent="1"/>
    </xf>
    <xf numFmtId="165" fontId="0" fillId="0" borderId="16" xfId="1" applyNumberFormat="1" applyFont="1" applyBorder="1"/>
    <xf numFmtId="165" fontId="21" fillId="0" borderId="0" xfId="1" applyNumberFormat="1" applyFont="1"/>
    <xf numFmtId="164" fontId="0" fillId="0" borderId="13" xfId="1" applyFont="1" applyBorder="1" applyAlignment="1">
      <alignment horizontal="center" vertical="center"/>
    </xf>
    <xf numFmtId="164" fontId="0" fillId="5" borderId="1" xfId="1" applyFont="1" applyFill="1" applyBorder="1" applyAlignment="1">
      <alignment vertical="center"/>
    </xf>
    <xf numFmtId="164" fontId="0" fillId="0" borderId="8" xfId="1" applyFont="1" applyBorder="1" applyAlignment="1">
      <alignment horizontal="center" vertical="center"/>
    </xf>
    <xf numFmtId="164" fontId="0" fillId="5" borderId="8" xfId="1" applyFont="1" applyFill="1" applyBorder="1" applyAlignment="1">
      <alignment vertical="center"/>
    </xf>
    <xf numFmtId="164" fontId="0" fillId="5" borderId="2" xfId="1" applyFont="1" applyFill="1" applyBorder="1" applyAlignment="1">
      <alignment vertical="center"/>
    </xf>
    <xf numFmtId="164" fontId="0" fillId="5" borderId="4" xfId="1" applyFont="1" applyFill="1" applyBorder="1" applyAlignment="1">
      <alignment vertical="center"/>
    </xf>
    <xf numFmtId="164" fontId="3" fillId="0" borderId="13" xfId="1" applyFont="1" applyBorder="1" applyAlignment="1">
      <alignment horizontal="center" vertical="center"/>
    </xf>
    <xf numFmtId="164" fontId="0" fillId="5" borderId="14" xfId="1" applyFont="1" applyFill="1" applyBorder="1" applyAlignment="1">
      <alignment vertical="center"/>
    </xf>
    <xf numFmtId="164" fontId="0" fillId="5" borderId="11" xfId="1" applyFont="1" applyFill="1" applyBorder="1" applyAlignment="1">
      <alignment vertical="center"/>
    </xf>
    <xf numFmtId="164" fontId="3" fillId="0" borderId="8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wrapText="1"/>
    </xf>
    <xf numFmtId="164" fontId="22" fillId="0" borderId="14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164" fontId="3" fillId="0" borderId="14" xfId="1" applyFont="1" applyBorder="1" applyAlignment="1">
      <alignment horizontal="center" vertical="center"/>
    </xf>
    <xf numFmtId="9" fontId="3" fillId="0" borderId="7" xfId="2" applyFont="1" applyBorder="1" applyAlignment="1">
      <alignment horizontal="center" vertical="center"/>
    </xf>
    <xf numFmtId="164" fontId="0" fillId="5" borderId="3" xfId="1" applyFont="1" applyFill="1" applyBorder="1" applyAlignment="1">
      <alignment vertical="center"/>
    </xf>
    <xf numFmtId="164" fontId="0" fillId="5" borderId="12" xfId="1" applyFont="1" applyFill="1" applyBorder="1" applyAlignment="1">
      <alignment vertical="center"/>
    </xf>
    <xf numFmtId="164" fontId="0" fillId="5" borderId="0" xfId="1" applyFont="1" applyFill="1" applyBorder="1" applyAlignment="1">
      <alignment vertical="center"/>
    </xf>
    <xf numFmtId="164" fontId="0" fillId="5" borderId="17" xfId="1" applyFont="1" applyFill="1" applyBorder="1" applyAlignment="1">
      <alignment vertical="center"/>
    </xf>
    <xf numFmtId="165" fontId="15" fillId="0" borderId="2" xfId="0" applyNumberFormat="1" applyFont="1" applyBorder="1" applyAlignment="1">
      <alignment horizontal="right"/>
    </xf>
    <xf numFmtId="165" fontId="15" fillId="0" borderId="3" xfId="0" applyNumberFormat="1" applyFont="1" applyBorder="1" applyAlignment="1">
      <alignment horizontal="right"/>
    </xf>
    <xf numFmtId="165" fontId="15" fillId="0" borderId="4" xfId="0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5" fontId="15" fillId="0" borderId="12" xfId="0" applyNumberFormat="1" applyFont="1" applyBorder="1" applyAlignment="1">
      <alignment horizontal="right"/>
    </xf>
    <xf numFmtId="165" fontId="15" fillId="0" borderId="0" xfId="0" applyNumberFormat="1" applyFont="1" applyBorder="1" applyAlignment="1">
      <alignment horizontal="right"/>
    </xf>
    <xf numFmtId="165" fontId="15" fillId="0" borderId="17" xfId="0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4" fontId="0" fillId="5" borderId="13" xfId="1" applyFont="1" applyFill="1" applyBorder="1" applyAlignment="1">
      <alignment vertical="center"/>
    </xf>
    <xf numFmtId="165" fontId="15" fillId="0" borderId="14" xfId="0" applyNumberFormat="1" applyFont="1" applyBorder="1" applyAlignment="1">
      <alignment horizontal="right"/>
    </xf>
    <xf numFmtId="165" fontId="15" fillId="0" borderId="10" xfId="0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right"/>
    </xf>
    <xf numFmtId="9" fontId="0" fillId="0" borderId="0" xfId="2" applyFont="1" applyAlignment="1">
      <alignment horizontal="right"/>
    </xf>
    <xf numFmtId="164" fontId="0" fillId="5" borderId="10" xfId="1" applyFont="1" applyFill="1" applyBorder="1" applyAlignment="1">
      <alignment vertical="center"/>
    </xf>
    <xf numFmtId="0" fontId="23" fillId="3" borderId="6" xfId="0" applyFont="1" applyFill="1" applyBorder="1" applyAlignment="1">
      <alignment vertical="center" wrapText="1"/>
    </xf>
    <xf numFmtId="0" fontId="0" fillId="0" borderId="5" xfId="0" applyFont="1" applyBorder="1"/>
    <xf numFmtId="0" fontId="0" fillId="0" borderId="6" xfId="0" applyFont="1" applyBorder="1"/>
    <xf numFmtId="164" fontId="15" fillId="0" borderId="7" xfId="1" applyFont="1" applyBorder="1" applyAlignment="1">
      <alignment horizontal="right"/>
    </xf>
    <xf numFmtId="165" fontId="0" fillId="0" borderId="3" xfId="1" applyNumberFormat="1" applyFont="1" applyBorder="1"/>
    <xf numFmtId="165" fontId="0" fillId="0" borderId="11" xfId="1" applyNumberFormat="1" applyFont="1" applyBorder="1"/>
    <xf numFmtId="165" fontId="0" fillId="0" borderId="2" xfId="1" applyNumberFormat="1" applyFont="1" applyBorder="1"/>
    <xf numFmtId="165" fontId="0" fillId="0" borderId="5" xfId="1" applyNumberFormat="1" applyFont="1" applyBorder="1"/>
    <xf numFmtId="165" fontId="18" fillId="2" borderId="5" xfId="1" applyNumberFormat="1" applyFont="1" applyFill="1" applyBorder="1" applyAlignment="1">
      <alignment vertical="center"/>
    </xf>
    <xf numFmtId="165" fontId="18" fillId="2" borderId="7" xfId="1" applyNumberFormat="1" applyFont="1" applyFill="1" applyBorder="1" applyAlignment="1">
      <alignment vertical="center"/>
    </xf>
    <xf numFmtId="165" fontId="0" fillId="0" borderId="18" xfId="1" applyNumberFormat="1" applyFont="1" applyBorder="1"/>
    <xf numFmtId="165" fontId="0" fillId="0" borderId="13" xfId="1" applyNumberFormat="1" applyFont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0" fillId="5" borderId="8" xfId="1" applyFont="1" applyFill="1" applyBorder="1" applyAlignment="1">
      <alignment horizontal="righ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165" fontId="3" fillId="4" borderId="8" xfId="1" applyNumberFormat="1" applyFont="1" applyFill="1" applyBorder="1" applyAlignment="1">
      <alignment horizontal="center" vertical="center"/>
    </xf>
    <xf numFmtId="165" fontId="3" fillId="4" borderId="9" xfId="1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9" fontId="3" fillId="4" borderId="8" xfId="2" applyFont="1" applyFill="1" applyBorder="1" applyAlignment="1">
      <alignment horizontal="center" vertical="center"/>
    </xf>
    <xf numFmtId="9" fontId="3" fillId="4" borderId="9" xfId="2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9" fontId="24" fillId="6" borderId="5" xfId="0" applyNumberFormat="1" applyFont="1" applyFill="1" applyBorder="1" applyAlignment="1">
      <alignment horizontal="center" vertical="center"/>
    </xf>
    <xf numFmtId="49" fontId="24" fillId="6" borderId="6" xfId="0" applyNumberFormat="1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5" fontId="3" fillId="0" borderId="5" xfId="1" applyNumberFormat="1" applyFont="1" applyBorder="1"/>
    <xf numFmtId="165" fontId="3" fillId="0" borderId="7" xfId="1" applyNumberFormat="1" applyFont="1" applyBorder="1"/>
    <xf numFmtId="0" fontId="3" fillId="0" borderId="1" xfId="0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 vertical="center" wrapText="1"/>
    </xf>
    <xf numFmtId="164" fontId="22" fillId="0" borderId="8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3" fillId="0" borderId="8" xfId="1" applyFont="1" applyBorder="1" applyAlignment="1">
      <alignment horizontal="center" vertical="center" wrapText="1"/>
    </xf>
    <xf numFmtId="9" fontId="3" fillId="0" borderId="8" xfId="2" applyFont="1" applyBorder="1" applyAlignment="1">
      <alignment horizontal="center" vertical="center"/>
    </xf>
    <xf numFmtId="9" fontId="3" fillId="0" borderId="9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66" fontId="12" fillId="2" borderId="1" xfId="1" applyNumberFormat="1" applyFont="1" applyFill="1" applyBorder="1" applyAlignment="1">
      <alignment horizontal="center" vertical="center"/>
    </xf>
    <xf numFmtId="166" fontId="12" fillId="2" borderId="8" xfId="1" applyNumberFormat="1" applyFont="1" applyFill="1" applyBorder="1" applyAlignment="1">
      <alignment horizontal="center" vertical="center"/>
    </xf>
    <xf numFmtId="166" fontId="12" fillId="2" borderId="2" xfId="1" applyNumberFormat="1" applyFont="1" applyFill="1" applyBorder="1" applyAlignment="1">
      <alignment horizontal="center" vertical="center"/>
    </xf>
    <xf numFmtId="166" fontId="12" fillId="2" borderId="3" xfId="1" applyNumberFormat="1" applyFont="1" applyFill="1" applyBorder="1" applyAlignment="1">
      <alignment horizontal="center" vertical="center"/>
    </xf>
    <xf numFmtId="166" fontId="12" fillId="2" borderId="4" xfId="1" applyNumberFormat="1" applyFont="1" applyFill="1" applyBorder="1" applyAlignment="1">
      <alignment horizontal="center" vertical="center"/>
    </xf>
    <xf numFmtId="166" fontId="12" fillId="2" borderId="1" xfId="1" applyNumberFormat="1" applyFont="1" applyFill="1" applyBorder="1" applyAlignment="1">
      <alignment horizontal="center" vertical="center" wrapText="1"/>
    </xf>
    <xf numFmtId="166" fontId="12" fillId="2" borderId="8" xfId="1" applyNumberFormat="1" applyFont="1" applyFill="1" applyBorder="1" applyAlignment="1">
      <alignment horizontal="center" vertical="center" wrapText="1"/>
    </xf>
    <xf numFmtId="166" fontId="12" fillId="2" borderId="5" xfId="1" applyNumberFormat="1" applyFont="1" applyFill="1" applyBorder="1" applyAlignment="1">
      <alignment horizontal="center" vertical="center" wrapText="1"/>
    </xf>
    <xf numFmtId="166" fontId="12" fillId="2" borderId="6" xfId="1" applyNumberFormat="1" applyFont="1" applyFill="1" applyBorder="1" applyAlignment="1">
      <alignment horizontal="center" vertical="center" wrapText="1"/>
    </xf>
    <xf numFmtId="166" fontId="12" fillId="2" borderId="5" xfId="1" applyNumberFormat="1" applyFont="1" applyFill="1" applyBorder="1" applyAlignment="1">
      <alignment horizontal="center" vertical="center"/>
    </xf>
    <xf numFmtId="166" fontId="12" fillId="2" borderId="7" xfId="1" applyNumberFormat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16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0</xdr:row>
      <xdr:rowOff>180975</xdr:rowOff>
    </xdr:from>
    <xdr:to>
      <xdr:col>1</xdr:col>
      <xdr:colOff>1952625</xdr:colOff>
      <xdr:row>4</xdr:row>
      <xdr:rowOff>47648</xdr:rowOff>
    </xdr:to>
    <xdr:pic>
      <xdr:nvPicPr>
        <xdr:cNvPr id="2" name="Picture 0" descr="b188aeffab744b2f89f5823471559f96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180975"/>
          <a:ext cx="1609724" cy="819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342901</xdr:colOff>
      <xdr:row>0</xdr:row>
      <xdr:rowOff>180975</xdr:rowOff>
    </xdr:from>
    <xdr:to>
      <xdr:col>1</xdr:col>
      <xdr:colOff>1952625</xdr:colOff>
      <xdr:row>4</xdr:row>
      <xdr:rowOff>47648</xdr:rowOff>
    </xdr:to>
    <xdr:pic>
      <xdr:nvPicPr>
        <xdr:cNvPr id="3" name="Picture 0" descr="b188aeffab744b2f89f5823471559f96">
          <a:extLst>
            <a:ext uri="{FF2B5EF4-FFF2-40B4-BE49-F238E27FC236}">
              <a16:creationId xmlns="" xmlns:a16="http://schemas.microsoft.com/office/drawing/2014/main" id="{00000000-0008-0000-1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180975"/>
          <a:ext cx="1609724" cy="819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workbookViewId="0">
      <selection activeCell="B9" sqref="B9"/>
    </sheetView>
  </sheetViews>
  <sheetFormatPr baseColWidth="10" defaultColWidth="11.109375" defaultRowHeight="14.4"/>
  <cols>
    <col min="1" max="1" width="6.33203125" style="13" customWidth="1"/>
    <col min="2" max="2" width="30" style="13" customWidth="1"/>
    <col min="3" max="4" width="12.88671875" style="13" customWidth="1"/>
    <col min="5" max="5" width="13.5546875" style="13" customWidth="1"/>
    <col min="6" max="6" width="11.33203125" style="13" customWidth="1"/>
    <col min="7" max="7" width="13.5546875" style="13" customWidth="1"/>
    <col min="8" max="8" width="10.44140625" style="13" customWidth="1"/>
    <col min="9" max="9" width="13.5546875" style="13" customWidth="1"/>
    <col min="10" max="10" width="10.33203125" style="13" customWidth="1"/>
    <col min="11" max="11" width="13.5546875" style="13" customWidth="1"/>
    <col min="12" max="12" width="10.44140625" style="13" customWidth="1"/>
    <col min="13" max="14" width="5.44140625" style="13" customWidth="1"/>
    <col min="15" max="16384" width="11.109375" style="13"/>
  </cols>
  <sheetData>
    <row r="1" spans="1:14" s="1" customFormat="1" ht="18"/>
    <row r="2" spans="1:14" s="1" customFormat="1" ht="18">
      <c r="C2" s="2" t="s">
        <v>0</v>
      </c>
    </row>
    <row r="3" spans="1:14" s="1" customFormat="1" ht="18">
      <c r="A3" s="3"/>
      <c r="B3" s="4"/>
      <c r="C3" s="2" t="s">
        <v>1</v>
      </c>
      <c r="E3" s="4"/>
      <c r="F3" s="4"/>
      <c r="G3" s="4"/>
      <c r="H3" s="4"/>
      <c r="I3" s="4"/>
      <c r="J3" s="4"/>
      <c r="K3" s="4"/>
      <c r="L3" s="4"/>
    </row>
    <row r="4" spans="1:14" s="1" customFormat="1" ht="18">
      <c r="A4" s="3"/>
      <c r="B4" s="4"/>
      <c r="C4" s="2" t="s">
        <v>2</v>
      </c>
      <c r="E4" s="4"/>
      <c r="F4" s="4"/>
      <c r="G4" s="4"/>
      <c r="H4" s="4"/>
      <c r="I4" s="4"/>
      <c r="J4" s="4"/>
      <c r="K4" s="4"/>
      <c r="L4" s="4"/>
    </row>
    <row r="5" spans="1:14" customFormat="1" ht="22.8">
      <c r="A5" s="5"/>
      <c r="B5" s="6"/>
      <c r="C5" s="6"/>
      <c r="E5" s="6"/>
      <c r="F5" s="6"/>
      <c r="G5" s="6"/>
      <c r="H5" s="6"/>
      <c r="I5" s="6"/>
      <c r="J5" s="6"/>
      <c r="K5" s="6"/>
      <c r="L5" s="6"/>
    </row>
    <row r="6" spans="1:14" customFormat="1" ht="24.6">
      <c r="A6" s="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4" customFormat="1" ht="24.6">
      <c r="A7" s="5"/>
      <c r="B7" s="126" t="s">
        <v>3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4" customFormat="1" ht="22.8">
      <c r="A8" s="5"/>
      <c r="B8" s="127" t="s">
        <v>79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</row>
    <row r="9" spans="1:14" customFormat="1"/>
    <row r="10" spans="1:14" customFormat="1"/>
    <row r="11" spans="1:14" s="7" customFormat="1" ht="37.5" customHeight="1">
      <c r="B11" s="128" t="s">
        <v>4</v>
      </c>
      <c r="C11" s="130" t="s">
        <v>5</v>
      </c>
      <c r="D11" s="132" t="s">
        <v>6</v>
      </c>
      <c r="E11" s="134" t="s">
        <v>7</v>
      </c>
      <c r="F11" s="135"/>
      <c r="G11" s="136"/>
      <c r="H11" s="137" t="s">
        <v>8</v>
      </c>
      <c r="I11" s="139" t="s">
        <v>9</v>
      </c>
      <c r="J11" s="140"/>
      <c r="K11" s="141" t="s">
        <v>10</v>
      </c>
      <c r="L11" s="142"/>
      <c r="M11" s="8"/>
      <c r="N11" s="8"/>
    </row>
    <row r="12" spans="1:14" s="7" customFormat="1" ht="37.5" customHeight="1">
      <c r="B12" s="129"/>
      <c r="C12" s="131"/>
      <c r="D12" s="133"/>
      <c r="E12" s="9" t="s">
        <v>11</v>
      </c>
      <c r="F12" s="9" t="s">
        <v>12</v>
      </c>
      <c r="G12" s="9" t="s">
        <v>13</v>
      </c>
      <c r="H12" s="138"/>
      <c r="I12" s="10" t="s">
        <v>14</v>
      </c>
      <c r="J12" s="11" t="s">
        <v>15</v>
      </c>
      <c r="K12" s="10" t="s">
        <v>16</v>
      </c>
      <c r="L12" s="12" t="s">
        <v>17</v>
      </c>
      <c r="M12" s="8"/>
      <c r="N12" s="8"/>
    </row>
    <row r="13" spans="1:14">
      <c r="B13" s="14" t="s">
        <v>18</v>
      </c>
      <c r="C13" s="14">
        <v>-50</v>
      </c>
      <c r="D13" s="15">
        <v>2575</v>
      </c>
      <c r="E13" s="15">
        <v>2521</v>
      </c>
      <c r="F13" s="15">
        <v>2352</v>
      </c>
      <c r="G13" s="15">
        <v>2565</v>
      </c>
      <c r="H13" s="15">
        <v>2521</v>
      </c>
      <c r="I13" s="15">
        <v>2470</v>
      </c>
      <c r="J13" s="15">
        <v>51</v>
      </c>
      <c r="K13" s="15">
        <v>2470</v>
      </c>
      <c r="L13" s="15">
        <v>51</v>
      </c>
      <c r="M13" s="16"/>
      <c r="N13" s="16"/>
    </row>
    <row r="14" spans="1:14">
      <c r="B14" s="14" t="s">
        <v>19</v>
      </c>
      <c r="C14" s="14">
        <v>-20</v>
      </c>
      <c r="D14" s="15">
        <v>4908</v>
      </c>
      <c r="E14" s="15">
        <v>4801</v>
      </c>
      <c r="F14" s="15">
        <v>4827</v>
      </c>
      <c r="G14" s="15">
        <v>4902</v>
      </c>
      <c r="H14" s="15">
        <v>4801</v>
      </c>
      <c r="I14" s="15">
        <v>4745</v>
      </c>
      <c r="J14" s="15">
        <v>56</v>
      </c>
      <c r="K14" s="15">
        <v>4745</v>
      </c>
      <c r="L14" s="15">
        <v>56</v>
      </c>
      <c r="M14" s="16"/>
      <c r="N14" s="16"/>
    </row>
    <row r="15" spans="1:14">
      <c r="B15" s="14" t="s">
        <v>20</v>
      </c>
      <c r="C15" s="14"/>
      <c r="D15" s="15">
        <v>1190</v>
      </c>
      <c r="E15" s="15">
        <v>1188</v>
      </c>
      <c r="F15" s="15">
        <v>1166</v>
      </c>
      <c r="G15" s="15">
        <v>1186</v>
      </c>
      <c r="H15" s="15">
        <v>1188</v>
      </c>
      <c r="I15" s="15">
        <v>1174</v>
      </c>
      <c r="J15" s="15">
        <v>14</v>
      </c>
      <c r="K15" s="15">
        <v>1174</v>
      </c>
      <c r="L15" s="15">
        <v>14</v>
      </c>
      <c r="M15" s="16"/>
      <c r="N15" s="16"/>
    </row>
    <row r="16" spans="1:14">
      <c r="B16" s="14" t="s">
        <v>21</v>
      </c>
      <c r="C16" s="14"/>
      <c r="D16" s="15">
        <v>2</v>
      </c>
      <c r="E16" s="15">
        <v>2</v>
      </c>
      <c r="F16" s="15">
        <v>2</v>
      </c>
      <c r="G16" s="15">
        <v>2</v>
      </c>
      <c r="H16" s="15">
        <v>2</v>
      </c>
      <c r="I16" s="15">
        <v>2</v>
      </c>
      <c r="J16" s="15">
        <v>0</v>
      </c>
      <c r="K16" s="15">
        <v>2</v>
      </c>
      <c r="L16" s="15">
        <v>0</v>
      </c>
      <c r="M16" s="16"/>
      <c r="N16" s="16"/>
    </row>
    <row r="17" spans="2:14">
      <c r="B17" s="17" t="s">
        <v>22</v>
      </c>
      <c r="C17" s="17">
        <v>50</v>
      </c>
      <c r="D17" s="15">
        <v>530</v>
      </c>
      <c r="E17" s="15">
        <v>526</v>
      </c>
      <c r="F17" s="15">
        <v>511</v>
      </c>
      <c r="G17" s="15">
        <v>449</v>
      </c>
      <c r="H17" s="15">
        <v>526</v>
      </c>
      <c r="I17" s="15">
        <v>526</v>
      </c>
      <c r="J17" s="15">
        <v>0</v>
      </c>
      <c r="K17" s="15">
        <v>526</v>
      </c>
      <c r="L17" s="15">
        <v>0</v>
      </c>
      <c r="M17" s="16"/>
      <c r="N17" s="16"/>
    </row>
    <row r="18" spans="2:14">
      <c r="B18" s="17" t="s">
        <v>23</v>
      </c>
      <c r="C18" s="17"/>
      <c r="D18" s="15">
        <v>78</v>
      </c>
      <c r="E18" s="15">
        <v>78</v>
      </c>
      <c r="F18" s="15">
        <v>72</v>
      </c>
      <c r="G18" s="15">
        <v>78</v>
      </c>
      <c r="H18" s="15">
        <v>78</v>
      </c>
      <c r="I18" s="15">
        <v>78</v>
      </c>
      <c r="J18" s="15">
        <v>0</v>
      </c>
      <c r="K18" s="15">
        <v>78</v>
      </c>
      <c r="L18" s="15">
        <v>0</v>
      </c>
      <c r="M18" s="16"/>
      <c r="N18" s="16"/>
    </row>
    <row r="19" spans="2:14">
      <c r="B19" s="18" t="s">
        <v>24</v>
      </c>
      <c r="C19" s="18"/>
      <c r="D19" s="19">
        <f t="shared" ref="D19:L19" si="0">SUM(D13:D18)</f>
        <v>9283</v>
      </c>
      <c r="E19" s="19">
        <f t="shared" si="0"/>
        <v>9116</v>
      </c>
      <c r="F19" s="19">
        <f t="shared" si="0"/>
        <v>8930</v>
      </c>
      <c r="G19" s="19">
        <f t="shared" si="0"/>
        <v>9182</v>
      </c>
      <c r="H19" s="19">
        <f t="shared" si="0"/>
        <v>9116</v>
      </c>
      <c r="I19" s="20">
        <f t="shared" si="0"/>
        <v>8995</v>
      </c>
      <c r="J19" s="20">
        <f t="shared" si="0"/>
        <v>121</v>
      </c>
      <c r="K19" s="21">
        <f t="shared" si="0"/>
        <v>8995</v>
      </c>
      <c r="L19" s="21">
        <f t="shared" si="0"/>
        <v>121</v>
      </c>
      <c r="M19" s="22"/>
      <c r="N19" s="22"/>
    </row>
    <row r="20" spans="2:14">
      <c r="M20" s="22"/>
      <c r="N20" s="22"/>
    </row>
    <row r="21" spans="2:14">
      <c r="M21" s="22"/>
      <c r="N21" s="22"/>
    </row>
    <row r="23" spans="2:14" s="23" customFormat="1" ht="23.4" customHeight="1">
      <c r="B23" s="119" t="s">
        <v>25</v>
      </c>
      <c r="C23" s="120"/>
      <c r="D23" s="121"/>
      <c r="E23" s="125" t="s">
        <v>11</v>
      </c>
      <c r="F23" s="125"/>
      <c r="G23" s="125" t="s">
        <v>12</v>
      </c>
      <c r="H23" s="125"/>
      <c r="I23" s="125" t="s">
        <v>13</v>
      </c>
      <c r="J23" s="125"/>
      <c r="K23" s="125" t="s">
        <v>26</v>
      </c>
      <c r="L23" s="125"/>
    </row>
    <row r="24" spans="2:14" s="23" customFormat="1" ht="20.25" customHeight="1">
      <c r="B24" s="122"/>
      <c r="C24" s="123"/>
      <c r="D24" s="124"/>
      <c r="E24" s="24" t="s">
        <v>27</v>
      </c>
      <c r="F24" s="24" t="s">
        <v>28</v>
      </c>
      <c r="G24" s="24" t="s">
        <v>27</v>
      </c>
      <c r="H24" s="24" t="s">
        <v>28</v>
      </c>
      <c r="I24" s="24" t="s">
        <v>27</v>
      </c>
      <c r="J24" s="24" t="s">
        <v>28</v>
      </c>
      <c r="K24" s="24" t="s">
        <v>27</v>
      </c>
      <c r="L24" s="24" t="s">
        <v>28</v>
      </c>
      <c r="N24" s="25"/>
    </row>
    <row r="25" spans="2:14" customFormat="1" ht="30" customHeight="1">
      <c r="B25" s="26" t="s">
        <v>29</v>
      </c>
      <c r="C25" s="27"/>
      <c r="D25" s="27"/>
      <c r="E25" s="97" t="s">
        <v>11</v>
      </c>
      <c r="F25" s="99"/>
      <c r="G25" s="97" t="s">
        <v>12</v>
      </c>
      <c r="H25" s="99"/>
      <c r="I25" s="97" t="s">
        <v>13</v>
      </c>
      <c r="J25" s="99"/>
      <c r="K25" s="97" t="s">
        <v>26</v>
      </c>
      <c r="L25" s="99"/>
      <c r="N25" s="28"/>
    </row>
    <row r="26" spans="2:14">
      <c r="B26" s="118" t="s">
        <v>30</v>
      </c>
      <c r="C26" s="85" t="s">
        <v>31</v>
      </c>
      <c r="D26" s="86"/>
      <c r="E26" s="29">
        <v>87406668</v>
      </c>
      <c r="F26" s="95">
        <f>+E26/E27</f>
        <v>1.0427059538477246</v>
      </c>
      <c r="G26" s="29">
        <v>49502051</v>
      </c>
      <c r="H26" s="95">
        <f>+G26/G27</f>
        <v>1.0169937546022196</v>
      </c>
      <c r="I26" s="29">
        <v>103438986</v>
      </c>
      <c r="J26" s="95">
        <f>+I26/I27</f>
        <v>0.77080574431771098</v>
      </c>
      <c r="K26" s="29">
        <v>240347705</v>
      </c>
      <c r="L26" s="95">
        <f>+K26/K27</f>
        <v>0.90119946275625584</v>
      </c>
      <c r="M26" s="30"/>
      <c r="N26" s="31"/>
    </row>
    <row r="27" spans="2:14">
      <c r="B27" s="117"/>
      <c r="C27" s="89" t="s">
        <v>32</v>
      </c>
      <c r="D27" s="90"/>
      <c r="E27" s="32">
        <v>83826766</v>
      </c>
      <c r="F27" s="96"/>
      <c r="G27" s="32">
        <v>48674882</v>
      </c>
      <c r="H27" s="96"/>
      <c r="I27" s="32">
        <v>134195920</v>
      </c>
      <c r="J27" s="96"/>
      <c r="K27" s="32">
        <v>266697568</v>
      </c>
      <c r="L27" s="96"/>
      <c r="M27" s="30"/>
      <c r="N27" s="31"/>
    </row>
    <row r="28" spans="2:14">
      <c r="B28" s="92" t="s">
        <v>33</v>
      </c>
      <c r="C28" s="85" t="s">
        <v>34</v>
      </c>
      <c r="D28" s="86"/>
      <c r="E28" s="29">
        <v>83826766</v>
      </c>
      <c r="F28" s="95">
        <f>+E28/E29</f>
        <v>1.0085078128383678</v>
      </c>
      <c r="G28" s="29">
        <v>48674882</v>
      </c>
      <c r="H28" s="95">
        <f>+G28/G29</f>
        <v>0.48741352044022995</v>
      </c>
      <c r="I28" s="29">
        <v>134195920</v>
      </c>
      <c r="J28" s="95">
        <f>+I28/I29</f>
        <v>0.61591104009815223</v>
      </c>
      <c r="K28" s="29">
        <v>266697568</v>
      </c>
      <c r="L28" s="95">
        <f>+K28/K29</f>
        <v>0.66530484565969272</v>
      </c>
      <c r="M28" s="30"/>
      <c r="N28" s="33"/>
    </row>
    <row r="29" spans="2:14">
      <c r="B29" s="92"/>
      <c r="C29" s="89" t="s">
        <v>35</v>
      </c>
      <c r="D29" s="90"/>
      <c r="E29" s="32">
        <v>83119600</v>
      </c>
      <c r="F29" s="96"/>
      <c r="G29" s="32">
        <v>99863627</v>
      </c>
      <c r="H29" s="96"/>
      <c r="I29" s="32">
        <v>217881985</v>
      </c>
      <c r="J29" s="96"/>
      <c r="K29" s="32">
        <v>400865212</v>
      </c>
      <c r="L29" s="96"/>
      <c r="M29" s="30"/>
      <c r="N29" s="33"/>
    </row>
    <row r="30" spans="2:14">
      <c r="B30" s="92" t="s">
        <v>36</v>
      </c>
      <c r="C30" s="85" t="s">
        <v>37</v>
      </c>
      <c r="D30" s="86"/>
      <c r="E30" s="29">
        <v>20633780</v>
      </c>
      <c r="F30" s="95">
        <f>+E30/E31</f>
        <v>0.24614787119426748</v>
      </c>
      <c r="G30" s="29">
        <v>12157857</v>
      </c>
      <c r="H30" s="95">
        <f>+G30/G31</f>
        <v>0.24977681507271041</v>
      </c>
      <c r="I30" s="29">
        <v>49016168</v>
      </c>
      <c r="J30" s="95">
        <f>+I30/I31</f>
        <v>0.36525825822424407</v>
      </c>
      <c r="K30" s="29">
        <v>81807805</v>
      </c>
      <c r="L30" s="95">
        <f>+K30/K31</f>
        <v>0.30674372328734545</v>
      </c>
      <c r="M30" s="30"/>
      <c r="N30" s="33"/>
    </row>
    <row r="31" spans="2:14">
      <c r="B31" s="92"/>
      <c r="C31" s="89" t="s">
        <v>38</v>
      </c>
      <c r="D31" s="90"/>
      <c r="E31" s="32">
        <v>83826766</v>
      </c>
      <c r="F31" s="96"/>
      <c r="G31" s="32">
        <v>48674882</v>
      </c>
      <c r="H31" s="96"/>
      <c r="I31" s="32">
        <v>134195920</v>
      </c>
      <c r="J31" s="96"/>
      <c r="K31" s="32">
        <v>266697568</v>
      </c>
      <c r="L31" s="96"/>
      <c r="M31" s="30"/>
      <c r="N31" s="33"/>
    </row>
    <row r="32" spans="2:14" customFormat="1" ht="30" customHeight="1">
      <c r="B32" s="26" t="s">
        <v>39</v>
      </c>
      <c r="C32" s="27"/>
      <c r="D32" s="27"/>
      <c r="E32" s="97" t="s">
        <v>11</v>
      </c>
      <c r="F32" s="99"/>
      <c r="G32" s="97" t="s">
        <v>12</v>
      </c>
      <c r="H32" s="99"/>
      <c r="I32" s="97" t="s">
        <v>13</v>
      </c>
      <c r="J32" s="99"/>
      <c r="K32" s="97" t="s">
        <v>26</v>
      </c>
      <c r="L32" s="99"/>
      <c r="N32" s="28"/>
    </row>
    <row r="33" spans="2:14">
      <c r="B33" s="117" t="s">
        <v>40</v>
      </c>
      <c r="C33" s="85" t="s">
        <v>41</v>
      </c>
      <c r="D33" s="86"/>
      <c r="E33" s="29">
        <f>+E19</f>
        <v>9116</v>
      </c>
      <c r="F33" s="95">
        <f>+E33/E34</f>
        <v>0.98201012603684157</v>
      </c>
      <c r="G33" s="29">
        <f>+F19</f>
        <v>8930</v>
      </c>
      <c r="H33" s="115">
        <f>+G33/G34</f>
        <v>0.96197349994613812</v>
      </c>
      <c r="I33" s="34">
        <f>+G19</f>
        <v>9182</v>
      </c>
      <c r="J33" s="95">
        <f>+I33/I34</f>
        <v>0.98911989658515564</v>
      </c>
      <c r="K33" s="35"/>
      <c r="L33" s="35"/>
    </row>
    <row r="34" spans="2:14">
      <c r="B34" s="117"/>
      <c r="C34" s="89" t="s">
        <v>42</v>
      </c>
      <c r="D34" s="90"/>
      <c r="E34" s="32">
        <f>+D19</f>
        <v>9283</v>
      </c>
      <c r="F34" s="96"/>
      <c r="G34" s="32">
        <f>+D19</f>
        <v>9283</v>
      </c>
      <c r="H34" s="116"/>
      <c r="I34" s="36">
        <f>+D19</f>
        <v>9283</v>
      </c>
      <c r="J34" s="96"/>
      <c r="K34" s="37"/>
      <c r="L34" s="37"/>
    </row>
    <row r="35" spans="2:14">
      <c r="B35" s="92" t="s">
        <v>43</v>
      </c>
      <c r="C35" s="85" t="s">
        <v>44</v>
      </c>
      <c r="D35" s="86"/>
      <c r="E35" s="38"/>
      <c r="F35" s="39"/>
      <c r="G35" s="38"/>
      <c r="H35" s="39"/>
      <c r="I35" s="111" t="s">
        <v>45</v>
      </c>
      <c r="J35" s="113">
        <v>29.19</v>
      </c>
      <c r="K35" s="40">
        <v>534110</v>
      </c>
      <c r="L35" s="115">
        <f>+K35/K36</f>
        <v>1</v>
      </c>
    </row>
    <row r="36" spans="2:14">
      <c r="B36" s="92"/>
      <c r="C36" s="89" t="s">
        <v>46</v>
      </c>
      <c r="D36" s="90"/>
      <c r="E36" s="41"/>
      <c r="F36" s="42"/>
      <c r="G36" s="41"/>
      <c r="H36" s="42"/>
      <c r="I36" s="112"/>
      <c r="J36" s="114"/>
      <c r="K36" s="43">
        <f>+K35</f>
        <v>534110</v>
      </c>
      <c r="L36" s="116"/>
    </row>
    <row r="37" spans="2:14">
      <c r="B37" s="44"/>
      <c r="C37" s="45"/>
      <c r="D37" s="45"/>
      <c r="E37" s="41"/>
      <c r="F37" s="42"/>
      <c r="G37" s="41"/>
      <c r="H37" s="42"/>
      <c r="I37" s="46"/>
      <c r="J37" s="47"/>
      <c r="K37" s="48"/>
      <c r="L37" s="49"/>
    </row>
    <row r="38" spans="2:14">
      <c r="B38" s="44"/>
      <c r="C38" s="45"/>
      <c r="D38" s="45"/>
      <c r="E38" s="41"/>
      <c r="F38" s="42"/>
      <c r="G38" s="41"/>
      <c r="H38" s="42"/>
      <c r="I38" s="46"/>
      <c r="J38" s="47"/>
      <c r="K38" s="48"/>
      <c r="L38" s="49"/>
    </row>
    <row r="39" spans="2:14" customFormat="1" ht="30" customHeight="1">
      <c r="B39" s="26" t="s">
        <v>47</v>
      </c>
      <c r="C39" s="27"/>
      <c r="D39" s="27"/>
      <c r="E39" s="97" t="s">
        <v>11</v>
      </c>
      <c r="F39" s="99"/>
      <c r="G39" s="97" t="s">
        <v>12</v>
      </c>
      <c r="H39" s="99"/>
      <c r="I39" s="97" t="s">
        <v>13</v>
      </c>
      <c r="J39" s="99"/>
      <c r="K39" s="97" t="s">
        <v>26</v>
      </c>
      <c r="L39" s="99"/>
      <c r="N39" s="28"/>
    </row>
    <row r="40" spans="2:14">
      <c r="B40" s="110" t="s">
        <v>48</v>
      </c>
      <c r="C40" s="85" t="s">
        <v>49</v>
      </c>
      <c r="D40" s="86"/>
      <c r="E40" s="29">
        <f>+H19</f>
        <v>9116</v>
      </c>
      <c r="F40" s="95">
        <f>+E40/E41</f>
        <v>0.98201012603684157</v>
      </c>
      <c r="G40" s="38"/>
      <c r="H40" s="50"/>
      <c r="I40" s="50"/>
      <c r="J40" s="50"/>
      <c r="K40" s="50"/>
      <c r="L40" s="39"/>
    </row>
    <row r="41" spans="2:14">
      <c r="B41" s="91"/>
      <c r="C41" s="89" t="s">
        <v>50</v>
      </c>
      <c r="D41" s="90"/>
      <c r="E41" s="32">
        <f>+D19</f>
        <v>9283</v>
      </c>
      <c r="F41" s="96"/>
      <c r="G41" s="51"/>
      <c r="H41" s="52"/>
      <c r="I41" s="52"/>
      <c r="J41" s="52"/>
      <c r="K41" s="52"/>
      <c r="L41" s="53"/>
    </row>
    <row r="42" spans="2:14">
      <c r="B42" s="92" t="s">
        <v>51</v>
      </c>
      <c r="C42" s="85" t="s">
        <v>52</v>
      </c>
      <c r="D42" s="86"/>
      <c r="E42" s="29">
        <f>+K19</f>
        <v>8995</v>
      </c>
      <c r="F42" s="95">
        <f>+E42/E43</f>
        <v>0.98672663448881093</v>
      </c>
      <c r="G42" s="51"/>
      <c r="H42" s="52"/>
      <c r="I42" s="52"/>
      <c r="J42" s="52"/>
      <c r="K42" s="52"/>
      <c r="L42" s="53"/>
    </row>
    <row r="43" spans="2:14">
      <c r="B43" s="92"/>
      <c r="C43" s="89" t="s">
        <v>53</v>
      </c>
      <c r="D43" s="90"/>
      <c r="E43" s="32">
        <f>+H19</f>
        <v>9116</v>
      </c>
      <c r="F43" s="96"/>
      <c r="G43" s="51"/>
      <c r="H43" s="52"/>
      <c r="I43" s="52"/>
      <c r="J43" s="52"/>
      <c r="K43" s="52"/>
      <c r="L43" s="53"/>
    </row>
    <row r="44" spans="2:14">
      <c r="B44" s="54"/>
      <c r="C44" s="55"/>
      <c r="D44" s="56" t="s">
        <v>54</v>
      </c>
      <c r="E44" s="57">
        <f>+D19-E19</f>
        <v>167</v>
      </c>
      <c r="F44" s="35"/>
      <c r="G44" s="51"/>
      <c r="H44" s="52"/>
      <c r="I44" s="52"/>
      <c r="J44" s="52"/>
      <c r="K44" s="52"/>
      <c r="L44" s="53"/>
    </row>
    <row r="45" spans="2:14">
      <c r="B45" s="58"/>
      <c r="C45" s="59"/>
      <c r="D45" s="60" t="s">
        <v>55</v>
      </c>
      <c r="E45" s="61">
        <f>+E19</f>
        <v>9116</v>
      </c>
      <c r="F45" s="62"/>
      <c r="G45" s="51"/>
      <c r="H45" s="52"/>
      <c r="I45" s="52"/>
      <c r="J45" s="52"/>
      <c r="K45" s="52"/>
      <c r="L45" s="53"/>
    </row>
    <row r="46" spans="2:14">
      <c r="B46" s="58"/>
      <c r="C46" s="59"/>
      <c r="D46" s="60" t="s">
        <v>56</v>
      </c>
      <c r="E46" s="57">
        <f>+K19</f>
        <v>8995</v>
      </c>
      <c r="F46" s="62"/>
      <c r="G46" s="51"/>
      <c r="H46" s="52"/>
      <c r="I46" s="52"/>
      <c r="J46" s="52"/>
      <c r="K46" s="52"/>
      <c r="L46" s="53"/>
    </row>
    <row r="47" spans="2:14">
      <c r="B47" s="58"/>
      <c r="C47" s="59"/>
      <c r="D47" s="60" t="s">
        <v>57</v>
      </c>
      <c r="E47" s="57">
        <f>+L19</f>
        <v>121</v>
      </c>
      <c r="F47" s="62"/>
      <c r="G47" s="51"/>
      <c r="H47" s="52"/>
      <c r="I47" s="52"/>
      <c r="J47" s="52"/>
      <c r="K47" s="52"/>
      <c r="L47" s="53"/>
    </row>
    <row r="48" spans="2:14">
      <c r="B48" s="63"/>
      <c r="C48" s="64"/>
      <c r="D48" s="65" t="s">
        <v>58</v>
      </c>
      <c r="E48" s="66">
        <f>+E45/E40</f>
        <v>1</v>
      </c>
      <c r="F48" s="62"/>
      <c r="G48" s="41"/>
      <c r="H48" s="67"/>
      <c r="I48" s="67"/>
      <c r="J48" s="67"/>
      <c r="K48" s="67"/>
      <c r="L48" s="42"/>
    </row>
    <row r="49" spans="2:13">
      <c r="B49" s="26" t="s">
        <v>59</v>
      </c>
      <c r="C49" s="27"/>
      <c r="D49" s="68"/>
      <c r="E49" s="97" t="s">
        <v>11</v>
      </c>
      <c r="F49" s="99"/>
      <c r="G49" s="103" t="s">
        <v>12</v>
      </c>
      <c r="H49" s="104"/>
      <c r="I49" s="103" t="s">
        <v>13</v>
      </c>
      <c r="J49" s="104"/>
      <c r="K49" s="103" t="s">
        <v>26</v>
      </c>
      <c r="L49" s="104"/>
    </row>
    <row r="50" spans="2:13">
      <c r="B50" s="105" t="s">
        <v>60</v>
      </c>
      <c r="C50" s="106"/>
      <c r="D50" s="107"/>
      <c r="E50" s="108">
        <f>+E19</f>
        <v>9116</v>
      </c>
      <c r="F50" s="109"/>
      <c r="G50" s="108">
        <f>+F19</f>
        <v>8930</v>
      </c>
      <c r="H50" s="109"/>
      <c r="I50" s="108">
        <f>+G19</f>
        <v>9182</v>
      </c>
      <c r="J50" s="109"/>
      <c r="K50" s="108">
        <f>+D19</f>
        <v>9283</v>
      </c>
      <c r="L50" s="109"/>
    </row>
    <row r="51" spans="2:13">
      <c r="B51" s="69"/>
      <c r="C51" s="70"/>
      <c r="D51" s="71" t="s">
        <v>61</v>
      </c>
      <c r="E51" s="72"/>
      <c r="F51" s="73">
        <v>99</v>
      </c>
      <c r="G51" s="72"/>
      <c r="H51" s="73">
        <v>4</v>
      </c>
      <c r="I51" s="72"/>
      <c r="J51" s="73">
        <v>1</v>
      </c>
      <c r="K51" s="72"/>
      <c r="L51" s="73">
        <f>+J51+H51+F51</f>
        <v>104</v>
      </c>
    </row>
    <row r="52" spans="2:13">
      <c r="B52" s="69"/>
      <c r="C52" s="70"/>
      <c r="D52" s="71" t="s">
        <v>62</v>
      </c>
      <c r="E52" s="74"/>
      <c r="F52" s="73">
        <v>78</v>
      </c>
      <c r="G52" s="74"/>
      <c r="H52" s="73">
        <v>7</v>
      </c>
      <c r="I52" s="74"/>
      <c r="J52" s="73">
        <v>8</v>
      </c>
      <c r="K52" s="74"/>
      <c r="L52" s="73">
        <f>+J52+H52+F52</f>
        <v>93</v>
      </c>
    </row>
    <row r="53" spans="2:13">
      <c r="B53" s="69"/>
      <c r="C53" s="70"/>
      <c r="D53" s="71" t="s">
        <v>63</v>
      </c>
      <c r="E53" s="74"/>
      <c r="F53" s="73"/>
      <c r="G53" s="74"/>
      <c r="H53" s="73"/>
      <c r="I53" s="74"/>
      <c r="J53" s="73"/>
      <c r="K53" s="74"/>
      <c r="L53" s="73"/>
    </row>
    <row r="54" spans="2:13">
      <c r="B54" s="69"/>
      <c r="C54" s="70"/>
      <c r="D54" s="71" t="s">
        <v>64</v>
      </c>
      <c r="E54" s="74"/>
      <c r="F54" s="73"/>
      <c r="G54" s="74"/>
      <c r="H54" s="73"/>
      <c r="I54" s="75"/>
      <c r="J54" s="73"/>
      <c r="K54" s="74"/>
      <c r="L54" s="73"/>
    </row>
    <row r="55" spans="2:13" ht="18">
      <c r="B55" s="100" t="s">
        <v>65</v>
      </c>
      <c r="C55" s="101"/>
      <c r="D55" s="102"/>
      <c r="E55" s="76"/>
      <c r="F55" s="77">
        <f t="shared" ref="F55:L55" si="1">+F51+F52+F53+F54</f>
        <v>177</v>
      </c>
      <c r="G55" s="76">
        <f t="shared" si="1"/>
        <v>0</v>
      </c>
      <c r="H55" s="77">
        <f t="shared" si="1"/>
        <v>11</v>
      </c>
      <c r="I55" s="76">
        <f t="shared" si="1"/>
        <v>0</v>
      </c>
      <c r="J55" s="77">
        <f t="shared" si="1"/>
        <v>9</v>
      </c>
      <c r="K55" s="76">
        <f t="shared" si="1"/>
        <v>0</v>
      </c>
      <c r="L55" s="77">
        <f t="shared" si="1"/>
        <v>197</v>
      </c>
    </row>
    <row r="56" spans="2:13">
      <c r="B56" s="97" t="s">
        <v>66</v>
      </c>
      <c r="C56" s="98"/>
      <c r="D56" s="99"/>
      <c r="E56" s="97"/>
      <c r="F56" s="98"/>
      <c r="G56" s="98"/>
      <c r="H56" s="98"/>
      <c r="I56" s="98"/>
      <c r="J56" s="98"/>
      <c r="K56" s="98"/>
      <c r="L56" s="99"/>
    </row>
    <row r="57" spans="2:13">
      <c r="B57" s="91" t="s">
        <v>67</v>
      </c>
      <c r="C57" s="93" t="s">
        <v>68</v>
      </c>
      <c r="D57" s="94"/>
      <c r="E57" s="78">
        <f>+F51</f>
        <v>99</v>
      </c>
      <c r="F57" s="95">
        <f>+E57/E58</f>
        <v>1.086002632733655E-2</v>
      </c>
      <c r="G57" s="78">
        <f>+H51</f>
        <v>4</v>
      </c>
      <c r="H57" s="95">
        <f>+G57/G58</f>
        <v>4.4792833146696531E-4</v>
      </c>
      <c r="I57" s="79">
        <f>+J51</f>
        <v>1</v>
      </c>
      <c r="J57" s="95">
        <f>+I57/I58</f>
        <v>1.0890873448050534E-4</v>
      </c>
      <c r="K57" s="78">
        <f>+E57+G57+I57</f>
        <v>104</v>
      </c>
      <c r="L57" s="95">
        <f>+K57/K58</f>
        <v>1.1203274803404072E-2</v>
      </c>
    </row>
    <row r="58" spans="2:13" s="81" customFormat="1" ht="19.2">
      <c r="B58" s="92"/>
      <c r="C58" s="89" t="s">
        <v>69</v>
      </c>
      <c r="D58" s="90"/>
      <c r="E58" s="32">
        <f>+E50</f>
        <v>9116</v>
      </c>
      <c r="F58" s="96"/>
      <c r="G58" s="32">
        <f>+G63</f>
        <v>8930</v>
      </c>
      <c r="H58" s="96"/>
      <c r="I58" s="80">
        <f>+I63</f>
        <v>9182</v>
      </c>
      <c r="J58" s="96"/>
      <c r="K58" s="32">
        <f>+K63</f>
        <v>9283</v>
      </c>
      <c r="L58" s="96"/>
    </row>
    <row r="59" spans="2:13">
      <c r="B59" s="83" t="s">
        <v>70</v>
      </c>
      <c r="C59" s="85" t="s">
        <v>71</v>
      </c>
      <c r="D59" s="86"/>
      <c r="E59" s="50"/>
      <c r="F59" s="35"/>
      <c r="G59" s="50"/>
      <c r="H59" s="35"/>
      <c r="I59" s="50"/>
      <c r="J59" s="35"/>
      <c r="K59" s="29">
        <f>+K57</f>
        <v>104</v>
      </c>
      <c r="L59" s="87">
        <v>2</v>
      </c>
    </row>
    <row r="60" spans="2:13">
      <c r="B60" s="84"/>
      <c r="C60" s="89" t="s">
        <v>72</v>
      </c>
      <c r="D60" s="90"/>
      <c r="E60" s="67"/>
      <c r="F60" s="37"/>
      <c r="G60" s="67"/>
      <c r="H60" s="37"/>
      <c r="I60" s="67"/>
      <c r="J60" s="82" t="s">
        <v>73</v>
      </c>
      <c r="K60" s="32">
        <v>108.82</v>
      </c>
      <c r="L60" s="88"/>
    </row>
    <row r="61" spans="2:13">
      <c r="B61" s="97" t="s">
        <v>74</v>
      </c>
      <c r="C61" s="98"/>
      <c r="D61" s="99"/>
      <c r="E61" s="97"/>
      <c r="F61" s="98"/>
      <c r="G61" s="98"/>
      <c r="H61" s="98"/>
      <c r="I61" s="98"/>
      <c r="J61" s="98"/>
      <c r="K61" s="98"/>
      <c r="L61" s="99"/>
    </row>
    <row r="62" spans="2:13">
      <c r="B62" s="91" t="s">
        <v>75</v>
      </c>
      <c r="C62" s="93" t="s">
        <v>76</v>
      </c>
      <c r="D62" s="94"/>
      <c r="E62" s="78">
        <f>+F52</f>
        <v>78</v>
      </c>
      <c r="F62" s="95">
        <f>+E62/E63</f>
        <v>8.5563843791136469E-3</v>
      </c>
      <c r="G62" s="78">
        <f>+H52</f>
        <v>7</v>
      </c>
      <c r="H62" s="95">
        <f>+G62/G63</f>
        <v>7.8387458006718921E-4</v>
      </c>
      <c r="I62" s="79">
        <f>+J52</f>
        <v>8</v>
      </c>
      <c r="J62" s="95">
        <f>+I62/I63</f>
        <v>8.7126987584404273E-4</v>
      </c>
      <c r="K62" s="78">
        <f>+E62+G62+I62</f>
        <v>93</v>
      </c>
      <c r="L62" s="95">
        <f>+K62/K63</f>
        <v>1.0018313045351718E-2</v>
      </c>
      <c r="M62" s="30"/>
    </row>
    <row r="63" spans="2:13">
      <c r="B63" s="92"/>
      <c r="C63" s="89" t="s">
        <v>69</v>
      </c>
      <c r="D63" s="90"/>
      <c r="E63" s="32">
        <f>+E50</f>
        <v>9116</v>
      </c>
      <c r="F63" s="96"/>
      <c r="G63" s="32">
        <f>+G50</f>
        <v>8930</v>
      </c>
      <c r="H63" s="96"/>
      <c r="I63" s="80">
        <f>+I50</f>
        <v>9182</v>
      </c>
      <c r="J63" s="96"/>
      <c r="K63" s="32">
        <f>+K50</f>
        <v>9283</v>
      </c>
      <c r="L63" s="96"/>
    </row>
    <row r="64" spans="2:13">
      <c r="B64" s="83" t="s">
        <v>77</v>
      </c>
      <c r="C64" s="85" t="s">
        <v>78</v>
      </c>
      <c r="D64" s="86"/>
      <c r="E64" s="50"/>
      <c r="F64" s="35"/>
      <c r="G64" s="50"/>
      <c r="H64" s="35"/>
      <c r="I64" s="50"/>
      <c r="J64" s="35"/>
      <c r="K64" s="29">
        <f>+L52</f>
        <v>93</v>
      </c>
      <c r="L64" s="87">
        <f>+K65/K64</f>
        <v>3.2688172043010755</v>
      </c>
    </row>
    <row r="65" spans="2:12">
      <c r="B65" s="84"/>
      <c r="C65" s="89" t="s">
        <v>72</v>
      </c>
      <c r="D65" s="90"/>
      <c r="E65" s="67"/>
      <c r="F65" s="37"/>
      <c r="G65" s="67"/>
      <c r="H65" s="37"/>
      <c r="I65" s="67"/>
      <c r="J65" s="82" t="s">
        <v>73</v>
      </c>
      <c r="K65" s="32">
        <v>304</v>
      </c>
      <c r="L65" s="88"/>
    </row>
  </sheetData>
  <mergeCells count="104">
    <mergeCell ref="B6:L6"/>
    <mergeCell ref="B7:L7"/>
    <mergeCell ref="B8:L8"/>
    <mergeCell ref="B11:B12"/>
    <mergeCell ref="C11:C12"/>
    <mergeCell ref="D11:D12"/>
    <mergeCell ref="E11:G11"/>
    <mergeCell ref="H11:H12"/>
    <mergeCell ref="I11:J11"/>
    <mergeCell ref="K11:L11"/>
    <mergeCell ref="B26:B27"/>
    <mergeCell ref="C26:D26"/>
    <mergeCell ref="F26:F27"/>
    <mergeCell ref="H26:H27"/>
    <mergeCell ref="J26:J27"/>
    <mergeCell ref="L26:L27"/>
    <mergeCell ref="C27:D27"/>
    <mergeCell ref="B23:D24"/>
    <mergeCell ref="E23:F23"/>
    <mergeCell ref="G23:H23"/>
    <mergeCell ref="I23:J23"/>
    <mergeCell ref="K23:L23"/>
    <mergeCell ref="E25:F25"/>
    <mergeCell ref="G25:H25"/>
    <mergeCell ref="I25:J25"/>
    <mergeCell ref="K25:L25"/>
    <mergeCell ref="B30:B31"/>
    <mergeCell ref="C30:D30"/>
    <mergeCell ref="F30:F31"/>
    <mergeCell ref="H30:H31"/>
    <mergeCell ref="J30:J31"/>
    <mergeCell ref="L30:L31"/>
    <mergeCell ref="C31:D31"/>
    <mergeCell ref="B28:B29"/>
    <mergeCell ref="C28:D28"/>
    <mergeCell ref="F28:F29"/>
    <mergeCell ref="H28:H29"/>
    <mergeCell ref="J28:J29"/>
    <mergeCell ref="L28:L29"/>
    <mergeCell ref="C29:D29"/>
    <mergeCell ref="E32:F32"/>
    <mergeCell ref="G32:H32"/>
    <mergeCell ref="I32:J32"/>
    <mergeCell ref="K32:L32"/>
    <mergeCell ref="B33:B34"/>
    <mergeCell ref="C33:D33"/>
    <mergeCell ref="F33:F34"/>
    <mergeCell ref="H33:H34"/>
    <mergeCell ref="J33:J34"/>
    <mergeCell ref="C34:D34"/>
    <mergeCell ref="E39:F39"/>
    <mergeCell ref="G39:H39"/>
    <mergeCell ref="I39:J39"/>
    <mergeCell ref="K39:L39"/>
    <mergeCell ref="B40:B41"/>
    <mergeCell ref="C40:D40"/>
    <mergeCell ref="F40:F41"/>
    <mergeCell ref="C41:D41"/>
    <mergeCell ref="B35:B36"/>
    <mergeCell ref="C35:D35"/>
    <mergeCell ref="I35:I36"/>
    <mergeCell ref="J35:J36"/>
    <mergeCell ref="L35:L36"/>
    <mergeCell ref="C36:D36"/>
    <mergeCell ref="I49:J49"/>
    <mergeCell ref="K49:L49"/>
    <mergeCell ref="B50:D50"/>
    <mergeCell ref="E50:F50"/>
    <mergeCell ref="G50:H50"/>
    <mergeCell ref="I50:J50"/>
    <mergeCell ref="K50:L50"/>
    <mergeCell ref="B42:B43"/>
    <mergeCell ref="C42:D42"/>
    <mergeCell ref="F42:F43"/>
    <mergeCell ref="C43:D43"/>
    <mergeCell ref="E49:F49"/>
    <mergeCell ref="G49:H49"/>
    <mergeCell ref="B59:B60"/>
    <mergeCell ref="C59:D59"/>
    <mergeCell ref="L59:L60"/>
    <mergeCell ref="C60:D60"/>
    <mergeCell ref="B61:D61"/>
    <mergeCell ref="E61:L61"/>
    <mergeCell ref="B55:D55"/>
    <mergeCell ref="B56:D56"/>
    <mergeCell ref="E56:L56"/>
    <mergeCell ref="B57:B58"/>
    <mergeCell ref="C57:D57"/>
    <mergeCell ref="F57:F58"/>
    <mergeCell ref="H57:H58"/>
    <mergeCell ref="J57:J58"/>
    <mergeCell ref="L57:L58"/>
    <mergeCell ref="C58:D58"/>
    <mergeCell ref="B64:B65"/>
    <mergeCell ref="C64:D64"/>
    <mergeCell ref="L64:L65"/>
    <mergeCell ref="C65:D65"/>
    <mergeCell ref="B62:B63"/>
    <mergeCell ref="C62:D62"/>
    <mergeCell ref="F62:F63"/>
    <mergeCell ref="H62:H63"/>
    <mergeCell ref="J62:J63"/>
    <mergeCell ref="L62:L63"/>
    <mergeCell ref="C63:D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CALIDAD</cp:lastModifiedBy>
  <dcterms:created xsi:type="dcterms:W3CDTF">2023-05-10T15:26:21Z</dcterms:created>
  <dcterms:modified xsi:type="dcterms:W3CDTF">2023-05-11T16:52:24Z</dcterms:modified>
</cp:coreProperties>
</file>